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rtualinc.sharepoint.com/sites/VirtualCorporateMarketing/Shared Documents/Webinars/2021/2021-06 ROI Scorecard Webinar/"/>
    </mc:Choice>
  </mc:AlternateContent>
  <xr:revisionPtr revIDLastSave="0" documentId="8_{5047F99F-C215-444C-BABA-AB1BDDD558B5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Scorecard" sheetId="5" r:id="rId1"/>
  </sheets>
  <definedNames>
    <definedName name="_xlnm.Print_Area" localSheetId="0">Scorecard!$B$1:$H$41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5" l="1"/>
  <c r="G36" i="5"/>
  <c r="G37" i="5"/>
  <c r="F10" i="5"/>
  <c r="H10" i="5" s="1"/>
  <c r="G10" i="5"/>
  <c r="G21" i="5"/>
  <c r="F21" i="5"/>
  <c r="H21" i="5" s="1"/>
  <c r="F28" i="5"/>
  <c r="F20" i="5"/>
  <c r="F18" i="5"/>
  <c r="F17" i="5"/>
  <c r="F27" i="5"/>
  <c r="F32" i="5"/>
  <c r="F33" i="5"/>
  <c r="F19" i="5"/>
  <c r="F16" i="5"/>
  <c r="F15" i="5"/>
  <c r="F12" i="5"/>
  <c r="F11" i="5"/>
  <c r="F23" i="5"/>
  <c r="F22" i="5"/>
  <c r="F24" i="5"/>
  <c r="F36" i="5"/>
  <c r="F35" i="5"/>
  <c r="F34" i="5"/>
  <c r="F37" i="5"/>
  <c r="F38" i="5"/>
  <c r="F30" i="5"/>
  <c r="F29" i="5"/>
  <c r="F13" i="5"/>
  <c r="F9" i="5"/>
  <c r="H9" i="5" s="1"/>
  <c r="G19" i="5" l="1"/>
  <c r="H19" i="5"/>
  <c r="G18" i="5"/>
  <c r="H18" i="5"/>
  <c r="G28" i="5"/>
  <c r="H28" i="5"/>
  <c r="G34" i="5" l="1"/>
  <c r="G9" i="5"/>
  <c r="H36" i="5" l="1"/>
  <c r="H35" i="5"/>
  <c r="H34" i="5"/>
  <c r="H30" i="5"/>
  <c r="G30" i="5"/>
  <c r="H12" i="5"/>
  <c r="G12" i="5"/>
  <c r="H38" i="5"/>
  <c r="H37" i="5"/>
  <c r="H33" i="5"/>
  <c r="H32" i="5"/>
  <c r="H29" i="5"/>
  <c r="H26" i="5"/>
  <c r="H23" i="5"/>
  <c r="H22" i="5"/>
  <c r="H24" i="5"/>
  <c r="H27" i="5"/>
  <c r="H20" i="5"/>
  <c r="H17" i="5"/>
  <c r="H16" i="5"/>
  <c r="H11" i="5"/>
  <c r="H13" i="5"/>
  <c r="H15" i="5"/>
  <c r="G27" i="5"/>
  <c r="G38" i="5"/>
  <c r="G33" i="5"/>
  <c r="G32" i="5"/>
  <c r="G29" i="5"/>
  <c r="G26" i="5"/>
  <c r="G20" i="5"/>
  <c r="G24" i="5"/>
  <c r="G22" i="5"/>
  <c r="G23" i="5"/>
  <c r="G17" i="5"/>
  <c r="G16" i="5"/>
  <c r="G15" i="5"/>
  <c r="G13" i="5"/>
  <c r="G11" i="5"/>
  <c r="H39" i="5" l="1"/>
  <c r="G39" i="5"/>
  <c r="G41" i="5" s="1"/>
</calcChain>
</file>

<file path=xl/sharedStrings.xml><?xml version="1.0" encoding="utf-8"?>
<sst xmlns="http://schemas.openxmlformats.org/spreadsheetml/2006/main" count="88" uniqueCount="62">
  <si>
    <t>MEMBER/SPONSOR NAME</t>
  </si>
  <si>
    <t>Membership /Sponsorship Term:</t>
  </si>
  <si>
    <t>Benefits Level:</t>
  </si>
  <si>
    <t>Primary/Decision Maker/Champion:</t>
  </si>
  <si>
    <t>Membership/Sponsor ROI &amp; Engagement Scorecard</t>
  </si>
  <si>
    <r>
      <t xml:space="preserve">Each benefit with a monetary value is assigned a cash-value and multipled by the usage.
Each benefit that does not have a monetary value is assigned an engagement score. The score table below explains the values assigned.
Click on the information icon next to each benefit for more information on accessing.
Contact </t>
    </r>
    <r>
      <rPr>
        <sz val="14"/>
        <color theme="4"/>
        <rFont val="Calibri"/>
        <family val="2"/>
        <scheme val="minor"/>
      </rPr>
      <t xml:space="preserve">[EMAIL] </t>
    </r>
    <r>
      <rPr>
        <sz val="14"/>
        <rFont val="Calibri"/>
        <family val="2"/>
        <scheme val="minor"/>
      </rPr>
      <t>at any time with questions.</t>
    </r>
  </si>
  <si>
    <t>Learn More</t>
  </si>
  <si>
    <t>Benefits</t>
  </si>
  <si>
    <t>Activity</t>
  </si>
  <si>
    <t>Cash Value</t>
  </si>
  <si>
    <t>Engagement Scoring</t>
  </si>
  <si>
    <t>Cash ROI</t>
  </si>
  <si>
    <t>Engagement Score</t>
  </si>
  <si>
    <t>CATEGORY (such as Professional Development)</t>
  </si>
  <si>
    <t>i</t>
  </si>
  <si>
    <t>Event Registrants - Conference</t>
  </si>
  <si>
    <t>Event Registrants - Workshop</t>
  </si>
  <si>
    <t>Event Registrants - Webinars</t>
  </si>
  <si>
    <t>Event Registrants - Chapter Event</t>
  </si>
  <si>
    <t>Exam Seats - Certification</t>
  </si>
  <si>
    <t>CATEGORY (such as Member Engagement)</t>
  </si>
  <si>
    <t>Number of individual representatives</t>
  </si>
  <si>
    <t>Number of voting representatives</t>
  </si>
  <si>
    <t>Member of the Board of Directors / Advisors</t>
  </si>
  <si>
    <t>Local Chapter Officer</t>
  </si>
  <si>
    <t>Task Force / Planning Team Volunteer</t>
  </si>
  <si>
    <t>Participates in the SIGs</t>
  </si>
  <si>
    <t>Participates in the Mentor Program</t>
  </si>
  <si>
    <t>Contributed a blog post</t>
  </si>
  <si>
    <t>Contributed to the discussion forum</t>
  </si>
  <si>
    <t>Logged in to the Community (total log-ins)</t>
  </si>
  <si>
    <t>CATEGORY (such as Career Resources)</t>
  </si>
  <si>
    <t>Job Posting</t>
  </si>
  <si>
    <t>Took the Self-Assessment (unique visitors)</t>
  </si>
  <si>
    <t>Exhibitor at Career Fair</t>
  </si>
  <si>
    <t>Download - Job Descriptions</t>
  </si>
  <si>
    <t>Download - Compensation Study</t>
  </si>
  <si>
    <t>CATEGORY (such as Visibility &amp; Marketing)</t>
  </si>
  <si>
    <t>Sponsorship Discounts - E-Mail, Research, Webinar, White Paper, Events</t>
  </si>
  <si>
    <t>Company listing and logo on the website</t>
  </si>
  <si>
    <t>Submitted an Awards Nomination</t>
  </si>
  <si>
    <t>Participates in Speakers Bureau</t>
  </si>
  <si>
    <t>Speaker at event</t>
  </si>
  <si>
    <t>Submitted company events to the association calendar</t>
  </si>
  <si>
    <t>Contributed a white paper or case study</t>
  </si>
  <si>
    <t>Sum Value of Benefits (Monetary &amp; Engagement Score)</t>
  </si>
  <si>
    <t>Membership Dues Paid</t>
  </si>
  <si>
    <t>Membership Term ROI</t>
  </si>
  <si>
    <t>Benefit Scoring Legend</t>
  </si>
  <si>
    <t>Score</t>
  </si>
  <si>
    <t>A primary reason for joining/renewing</t>
  </si>
  <si>
    <t>A secondary reason for joining/renewing</t>
  </si>
  <si>
    <t>Exclusive  member/sponsor benefit (should have something to do with why corporate members join/renew)</t>
  </si>
  <si>
    <t>Shows a level of engagement</t>
  </si>
  <si>
    <t>Good for them, not a reason to renew</t>
  </si>
  <si>
    <t>Membership/Sponsorship Levels</t>
  </si>
  <si>
    <t>Cost</t>
  </si>
  <si>
    <t>Level 1</t>
  </si>
  <si>
    <t>Level 2</t>
  </si>
  <si>
    <t>Level 3</t>
  </si>
  <si>
    <t>Level 4</t>
  </si>
  <si>
    <t>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</si>
</sst>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&quot;M USD&quot;;[Red]\-&quot;$&quot;#,##0&quot;M USD&quot;"/>
    <numFmt numFmtId="165" formatCode="_(&quot;$&quot;* #,##0_);_(&quot;$&quot;* \(#,##0\);_(&quot;$&quot;* &quot;-&quot;??_);_(@_)"/>
    <numFmt numFmtId="166" formatCode="[$-409]dd\-mmm\-yy;@"/>
    <numFmt numFmtId="167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Webdings"/>
      <family val="1"/>
      <charset val="2"/>
    </font>
    <font>
      <b/>
      <i/>
      <sz val="14"/>
      <color theme="1"/>
      <name val="Calibri"/>
      <family val="2"/>
      <scheme val="minor"/>
    </font>
    <font>
      <sz val="16"/>
      <color theme="1"/>
      <name val="Webdings"/>
      <family val="1"/>
      <charset val="2"/>
    </font>
    <font>
      <sz val="18"/>
      <color theme="1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7"/>
      </patternFill>
    </fill>
    <fill>
      <patternFill patternType="solid">
        <fgColor theme="3" tint="0.79998168889431442"/>
        <bgColor theme="7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theme="7" tint="0.39997558519241921"/>
      </top>
      <bottom/>
      <diagonal/>
    </border>
    <border>
      <left/>
      <right style="medium">
        <color indexed="64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indexed="64"/>
      </right>
      <top style="thin">
        <color theme="7" tint="0.39997558519241921"/>
      </top>
      <bottom/>
      <diagonal/>
    </border>
    <border>
      <left style="medium">
        <color indexed="64"/>
      </left>
      <right/>
      <top style="thin">
        <color theme="7" tint="0.39997558519241921"/>
      </top>
      <bottom style="medium">
        <color indexed="64"/>
      </bottom>
      <diagonal/>
    </border>
    <border>
      <left style="thin">
        <color theme="7" tint="0.39997558519241921"/>
      </left>
      <right style="medium">
        <color indexed="64"/>
      </right>
      <top style="thin">
        <color theme="7" tint="0.39997558519241921"/>
      </top>
      <bottom style="medium">
        <color indexed="64"/>
      </bottom>
      <diagonal/>
    </border>
    <border>
      <left style="thin">
        <color theme="7" tint="0.39997558519241921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12" applyNumberFormat="0" applyFill="0" applyAlignment="0" applyProtection="0"/>
  </cellStyleXfs>
  <cellXfs count="95">
    <xf numFmtId="0" fontId="0" fillId="0" borderId="0" xfId="0"/>
    <xf numFmtId="0" fontId="0" fillId="0" borderId="0" xfId="0" applyFont="1" applyFill="1" applyBorder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" fillId="0" borderId="0" xfId="0" applyFont="1" applyBorder="1" applyAlignment="1">
      <alignment horizontal="right" vertical="top"/>
    </xf>
    <xf numFmtId="0" fontId="4" fillId="0" borderId="0" xfId="0" applyFont="1" applyBorder="1"/>
    <xf numFmtId="0" fontId="0" fillId="0" borderId="0" xfId="0" applyFont="1" applyBorder="1"/>
    <xf numFmtId="0" fontId="2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1" fillId="0" borderId="0" xfId="0" applyFont="1" applyBorder="1"/>
    <xf numFmtId="0" fontId="12" fillId="0" borderId="0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44" fontId="12" fillId="0" borderId="0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5" fontId="12" fillId="0" borderId="7" xfId="1" applyNumberFormat="1" applyFont="1" applyFill="1" applyBorder="1" applyAlignment="1">
      <alignment horizontal="center"/>
    </xf>
    <xf numFmtId="0" fontId="12" fillId="0" borderId="7" xfId="2" applyNumberFormat="1" applyFont="1" applyFill="1" applyBorder="1" applyAlignment="1">
      <alignment horizontal="center"/>
    </xf>
    <xf numFmtId="0" fontId="3" fillId="0" borderId="8" xfId="2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7" xfId="0" applyFont="1" applyFill="1" applyBorder="1"/>
    <xf numFmtId="0" fontId="7" fillId="2" borderId="1" xfId="0" applyFont="1" applyFill="1" applyBorder="1"/>
    <xf numFmtId="0" fontId="9" fillId="2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2" borderId="6" xfId="0" applyFont="1" applyFill="1" applyBorder="1"/>
    <xf numFmtId="0" fontId="9" fillId="2" borderId="7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0" borderId="5" xfId="2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4" fontId="12" fillId="0" borderId="0" xfId="1" applyFont="1" applyBorder="1" applyAlignment="1">
      <alignment horizontal="center"/>
    </xf>
    <xf numFmtId="0" fontId="3" fillId="0" borderId="0" xfId="0" applyFont="1" applyBorder="1"/>
    <xf numFmtId="0" fontId="12" fillId="0" borderId="0" xfId="2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9" fontId="20" fillId="0" borderId="0" xfId="0" applyNumberFormat="1" applyFont="1" applyBorder="1"/>
    <xf numFmtId="44" fontId="3" fillId="0" borderId="0" xfId="2" applyNumberFormat="1" applyFont="1" applyFill="1" applyBorder="1" applyAlignment="1">
      <alignment horizontal="center"/>
    </xf>
    <xf numFmtId="44" fontId="3" fillId="0" borderId="0" xfId="2" applyNumberFormat="1" applyFont="1" applyBorder="1" applyAlignment="1">
      <alignment horizontal="center"/>
    </xf>
    <xf numFmtId="44" fontId="3" fillId="0" borderId="7" xfId="2" applyNumberFormat="1" applyFont="1" applyFill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165" fontId="0" fillId="0" borderId="15" xfId="1" applyNumberFormat="1" applyFont="1" applyBorder="1"/>
    <xf numFmtId="0" fontId="0" fillId="5" borderId="2" xfId="0" applyFont="1" applyFill="1" applyBorder="1"/>
    <xf numFmtId="0" fontId="0" fillId="5" borderId="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vertical="top" wrapText="1"/>
    </xf>
    <xf numFmtId="0" fontId="0" fillId="5" borderId="14" xfId="0" applyFont="1" applyFill="1" applyBorder="1" applyAlignment="1">
      <alignment horizontal="center" vertical="center"/>
    </xf>
    <xf numFmtId="0" fontId="0" fillId="5" borderId="13" xfId="0" applyFill="1" applyBorder="1"/>
    <xf numFmtId="0" fontId="0" fillId="5" borderId="14" xfId="0" applyFill="1" applyBorder="1" applyAlignment="1">
      <alignment horizontal="center" vertical="center"/>
    </xf>
    <xf numFmtId="0" fontId="0" fillId="5" borderId="2" xfId="0" applyFont="1" applyFill="1" applyBorder="1" applyAlignment="1">
      <alignment vertical="top" wrapText="1"/>
    </xf>
    <xf numFmtId="165" fontId="0" fillId="5" borderId="18" xfId="1" applyNumberFormat="1" applyFont="1" applyFill="1" applyBorder="1"/>
    <xf numFmtId="165" fontId="0" fillId="5" borderId="15" xfId="1" applyNumberFormat="1" applyFont="1" applyFill="1" applyBorder="1"/>
    <xf numFmtId="0" fontId="0" fillId="5" borderId="16" xfId="0" applyFill="1" applyBorder="1"/>
    <xf numFmtId="165" fontId="0" fillId="5" borderId="17" xfId="1" applyNumberFormat="1" applyFont="1" applyFill="1" applyBorder="1"/>
    <xf numFmtId="0" fontId="21" fillId="4" borderId="1" xfId="4" applyFont="1" applyFill="1" applyBorder="1"/>
    <xf numFmtId="0" fontId="21" fillId="4" borderId="10" xfId="4" applyFont="1" applyFill="1" applyBorder="1"/>
    <xf numFmtId="0" fontId="21" fillId="4" borderId="10" xfId="4" applyFont="1" applyFill="1" applyBorder="1" applyAlignment="1">
      <alignment horizontal="left"/>
    </xf>
    <xf numFmtId="49" fontId="14" fillId="6" borderId="6" xfId="0" quotePrefix="1" applyNumberFormat="1" applyFont="1" applyFill="1" applyBorder="1" applyAlignment="1">
      <alignment horizontal="center" vertical="top" wrapText="1"/>
    </xf>
    <xf numFmtId="49" fontId="14" fillId="6" borderId="7" xfId="0" quotePrefix="1" applyNumberFormat="1" applyFont="1" applyFill="1" applyBorder="1" applyAlignment="1">
      <alignment horizontal="center" vertical="top" wrapText="1"/>
    </xf>
    <xf numFmtId="0" fontId="14" fillId="6" borderId="8" xfId="0" quotePrefix="1" applyNumberFormat="1" applyFont="1" applyFill="1" applyBorder="1" applyAlignment="1">
      <alignment horizontal="center" vertical="top" wrapTex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3" fillId="6" borderId="10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19" xfId="0" applyFont="1" applyBorder="1"/>
    <xf numFmtId="0" fontId="18" fillId="0" borderId="4" xfId="0" applyFont="1" applyBorder="1" applyAlignment="1">
      <alignment horizontal="right" vertical="top"/>
    </xf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7" xfId="0" applyFont="1" applyBorder="1" applyAlignment="1">
      <alignment horizontal="right" vertical="top"/>
    </xf>
    <xf numFmtId="166" fontId="4" fillId="3" borderId="1" xfId="0" applyNumberFormat="1" applyFont="1" applyFill="1" applyBorder="1" applyAlignment="1">
      <alignment vertical="top"/>
    </xf>
    <xf numFmtId="166" fontId="4" fillId="3" borderId="10" xfId="0" applyNumberFormat="1" applyFont="1" applyFill="1" applyBorder="1" applyAlignment="1">
      <alignment horizontal="center" vertical="top"/>
    </xf>
    <xf numFmtId="0" fontId="4" fillId="0" borderId="5" xfId="0" applyFont="1" applyBorder="1"/>
    <xf numFmtId="0" fontId="4" fillId="0" borderId="8" xfId="0" applyFont="1" applyBorder="1"/>
    <xf numFmtId="165" fontId="16" fillId="0" borderId="11" xfId="1" applyNumberFormat="1" applyFont="1" applyBorder="1"/>
    <xf numFmtId="165" fontId="16" fillId="0" borderId="0" xfId="1" applyNumberFormat="1" applyFont="1" applyBorder="1"/>
    <xf numFmtId="0" fontId="16" fillId="0" borderId="11" xfId="0" applyFont="1" applyBorder="1" applyAlignment="1">
      <alignment horizontal="center"/>
    </xf>
    <xf numFmtId="0" fontId="18" fillId="7" borderId="3" xfId="0" applyFont="1" applyFill="1" applyBorder="1" applyAlignment="1">
      <alignment horizontal="left" vertical="top"/>
    </xf>
    <xf numFmtId="0" fontId="4" fillId="7" borderId="4" xfId="0" applyFont="1" applyFill="1" applyBorder="1"/>
    <xf numFmtId="0" fontId="4" fillId="7" borderId="2" xfId="0" applyFont="1" applyFill="1" applyBorder="1"/>
    <xf numFmtId="0" fontId="4" fillId="7" borderId="5" xfId="0" applyFont="1" applyFill="1" applyBorder="1"/>
    <xf numFmtId="164" fontId="4" fillId="3" borderId="1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5">
    <cellStyle name="Comma" xfId="2" builtinId="3"/>
    <cellStyle name="Currency" xfId="1" builtinId="4"/>
    <cellStyle name="Currency 2" xfId="3" xr:uid="{00000000-0005-0000-0000-000002000000}"/>
    <cellStyle name="Heading 2" xfId="4" builtinId="17"/>
    <cellStyle name="Normal" xfId="0" builtinId="0"/>
  </cellStyles>
  <dxfs count="0"/>
  <tableStyles count="0" defaultTableStyle="TableStyleMedium9" defaultPivotStyle="PivotStyleLight16"/>
  <colors>
    <mruColors>
      <color rgb="FFC00000"/>
      <color rgb="FF9E0000"/>
      <color rgb="FFFFFF99"/>
      <color rgb="FFD9D9D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1246909</xdr:colOff>
      <xdr:row>1</xdr:row>
      <xdr:rowOff>225136</xdr:rowOff>
    </xdr:from>
    <xdr:ext cx="0" cy="9525"/>
    <xdr:pic>
      <xdr:nvPicPr>
        <xdr:cNvPr id="10" name="gh-logo" descr="http://p.ebaystatic.com/aw/pics/s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1318" y="1229591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1246909</xdr:colOff>
      <xdr:row>51</xdr:row>
      <xdr:rowOff>225136</xdr:rowOff>
    </xdr:from>
    <xdr:ext cx="5844" cy="0"/>
    <xdr:pic>
      <xdr:nvPicPr>
        <xdr:cNvPr id="5" name="gh-logo" descr="http://p.ebaystatic.com/aw/pics/s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952" y="837457"/>
          <a:ext cx="584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1246909</xdr:colOff>
      <xdr:row>52</xdr:row>
      <xdr:rowOff>225136</xdr:rowOff>
    </xdr:from>
    <xdr:ext cx="5844" cy="0"/>
    <xdr:pic>
      <xdr:nvPicPr>
        <xdr:cNvPr id="6" name="gh-logo" descr="http://p.ebaystatic.com/aw/pics/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952" y="837457"/>
          <a:ext cx="584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1246909</xdr:colOff>
      <xdr:row>53</xdr:row>
      <xdr:rowOff>225136</xdr:rowOff>
    </xdr:from>
    <xdr:ext cx="5844" cy="0"/>
    <xdr:pic>
      <xdr:nvPicPr>
        <xdr:cNvPr id="7" name="gh-logo" descr="http://p.ebaystatic.com/aw/pics/s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952" y="837457"/>
          <a:ext cx="584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1246909</xdr:colOff>
      <xdr:row>54</xdr:row>
      <xdr:rowOff>225136</xdr:rowOff>
    </xdr:from>
    <xdr:ext cx="5844" cy="0"/>
    <xdr:pic>
      <xdr:nvPicPr>
        <xdr:cNvPr id="9" name="gh-logo" descr="http://p.ebaystatic.com/aw/pics/s.gif">
          <a:extLst>
            <a:ext uri="{FF2B5EF4-FFF2-40B4-BE49-F238E27FC236}">
              <a16:creationId xmlns:a16="http://schemas.microsoft.com/office/drawing/2014/main" id="{96C49EE4-C988-4B99-93D7-46F3FEC8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623" y="15005215"/>
          <a:ext cx="584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1246909</xdr:colOff>
      <xdr:row>55</xdr:row>
      <xdr:rowOff>225136</xdr:rowOff>
    </xdr:from>
    <xdr:ext cx="5844" cy="0"/>
    <xdr:pic>
      <xdr:nvPicPr>
        <xdr:cNvPr id="11" name="gh-logo" descr="http://p.ebaystatic.com/aw/pics/s.gif">
          <a:extLst>
            <a:ext uri="{FF2B5EF4-FFF2-40B4-BE49-F238E27FC236}">
              <a16:creationId xmlns:a16="http://schemas.microsoft.com/office/drawing/2014/main" id="{F5EA7393-4729-4CBA-BB19-282311F1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623" y="15005215"/>
          <a:ext cx="584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1246909</xdr:colOff>
      <xdr:row>54</xdr:row>
      <xdr:rowOff>225136</xdr:rowOff>
    </xdr:from>
    <xdr:ext cx="5844" cy="0"/>
    <xdr:pic>
      <xdr:nvPicPr>
        <xdr:cNvPr id="12" name="gh-logo" descr="http://p.ebaystatic.com/aw/pics/s.gif">
          <a:extLst>
            <a:ext uri="{FF2B5EF4-FFF2-40B4-BE49-F238E27FC236}">
              <a16:creationId xmlns:a16="http://schemas.microsoft.com/office/drawing/2014/main" id="{95989338-C64E-43BF-90C0-8CA36DC8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623" y="14814715"/>
          <a:ext cx="584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absolute">
    <xdr:from>
      <xdr:col>2</xdr:col>
      <xdr:colOff>253094</xdr:colOff>
      <xdr:row>0</xdr:row>
      <xdr:rowOff>99333</xdr:rowOff>
    </xdr:from>
    <xdr:to>
      <xdr:col>2</xdr:col>
      <xdr:colOff>3102429</xdr:colOff>
      <xdr:row>2</xdr:row>
      <xdr:rowOff>194583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DFD66B-DD38-41FA-8686-8215BF3EEFC0}"/>
            </a:ext>
            <a:ext uri="{147F2762-F138-4A5C-976F-8EAC2B608ADB}">
              <a16:predDERef xmlns:a16="http://schemas.microsoft.com/office/drawing/2014/main" pred="{95989338-C64E-43BF-90C0-8CA36DC8B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808" y="99333"/>
          <a:ext cx="284933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6"/>
  <sheetViews>
    <sheetView tabSelected="1" zoomScale="70" zoomScaleNormal="70" zoomScalePageLayoutView="55" workbookViewId="0">
      <selection activeCell="S6" sqref="S6"/>
    </sheetView>
  </sheetViews>
  <sheetFormatPr defaultColWidth="5.140625" defaultRowHeight="15" x14ac:dyDescent="0.25"/>
  <cols>
    <col min="1" max="1" width="5.140625" style="8"/>
    <col min="2" max="2" width="9.5703125" style="8" customWidth="1"/>
    <col min="3" max="3" width="110" style="8" bestFit="1" customWidth="1"/>
    <col min="4" max="4" width="19.28515625" style="8" customWidth="1"/>
    <col min="5" max="5" width="16.28515625" style="8" customWidth="1"/>
    <col min="6" max="6" width="16.28515625" style="10" customWidth="1"/>
    <col min="7" max="8" width="18.7109375" style="8" customWidth="1"/>
    <col min="9" max="16384" width="5.140625" style="8"/>
  </cols>
  <sheetData>
    <row r="1" spans="2:17" s="7" customFormat="1" ht="39" customHeight="1" thickBot="1" x14ac:dyDescent="0.4">
      <c r="B1" s="83"/>
      <c r="C1" s="84"/>
      <c r="D1" s="69"/>
      <c r="E1" s="70"/>
      <c r="F1" s="70"/>
      <c r="G1" s="70"/>
      <c r="H1" s="71" t="s">
        <v>0</v>
      </c>
    </row>
    <row r="2" spans="2:17" s="7" customFormat="1" ht="21.75" thickBot="1" x14ac:dyDescent="0.4">
      <c r="B2" s="85"/>
      <c r="C2" s="86"/>
      <c r="D2" s="72"/>
      <c r="F2" s="6" t="s">
        <v>1</v>
      </c>
      <c r="G2" s="76">
        <v>44197</v>
      </c>
      <c r="H2" s="77">
        <v>44561</v>
      </c>
    </row>
    <row r="3" spans="2:17" s="7" customFormat="1" ht="21.75" thickBot="1" x14ac:dyDescent="0.4">
      <c r="B3" s="72"/>
      <c r="C3" s="78"/>
      <c r="D3" s="72"/>
      <c r="F3" s="6" t="s">
        <v>2</v>
      </c>
      <c r="G3" s="87"/>
      <c r="H3" s="88"/>
    </row>
    <row r="4" spans="2:17" s="7" customFormat="1" ht="21.75" thickBot="1" x14ac:dyDescent="0.4">
      <c r="B4" s="73"/>
      <c r="C4" s="79"/>
      <c r="D4" s="73"/>
      <c r="E4" s="74"/>
      <c r="F4" s="75" t="s">
        <v>3</v>
      </c>
      <c r="G4" s="87"/>
      <c r="H4" s="88"/>
    </row>
    <row r="5" spans="2:17" s="13" customFormat="1" ht="47.25" customHeight="1" thickBot="1" x14ac:dyDescent="0.4">
      <c r="B5" s="92" t="s">
        <v>4</v>
      </c>
      <c r="C5" s="93"/>
      <c r="D5" s="93"/>
      <c r="E5" s="93"/>
      <c r="F5" s="93"/>
      <c r="G5" s="93"/>
      <c r="H5" s="94"/>
    </row>
    <row r="6" spans="2:17" ht="84.75" customHeight="1" thickBot="1" x14ac:dyDescent="0.3">
      <c r="B6" s="89" t="s">
        <v>5</v>
      </c>
      <c r="C6" s="90"/>
      <c r="D6" s="90"/>
      <c r="E6" s="90"/>
      <c r="F6" s="90"/>
      <c r="G6" s="90"/>
      <c r="H6" s="91"/>
    </row>
    <row r="7" spans="2:17" s="9" customFormat="1" ht="42.75" thickBot="1" x14ac:dyDescent="0.3">
      <c r="B7" s="67" t="s">
        <v>6</v>
      </c>
      <c r="C7" s="68" t="s">
        <v>7</v>
      </c>
      <c r="D7" s="64" t="s">
        <v>8</v>
      </c>
      <c r="E7" s="65" t="s">
        <v>9</v>
      </c>
      <c r="F7" s="65" t="s">
        <v>10</v>
      </c>
      <c r="G7" s="65" t="s">
        <v>11</v>
      </c>
      <c r="H7" s="66" t="s">
        <v>12</v>
      </c>
    </row>
    <row r="8" spans="2:17" ht="19.5" thickBot="1" x14ac:dyDescent="0.35">
      <c r="B8" s="31"/>
      <c r="C8" s="32" t="s">
        <v>13</v>
      </c>
      <c r="D8" s="33"/>
      <c r="E8" s="33"/>
      <c r="F8" s="34"/>
      <c r="G8" s="33"/>
      <c r="H8" s="36"/>
    </row>
    <row r="9" spans="2:17" s="1" customFormat="1" ht="20.25" x14ac:dyDescent="0.3">
      <c r="B9" s="23" t="s">
        <v>14</v>
      </c>
      <c r="C9" s="5" t="s">
        <v>15</v>
      </c>
      <c r="D9" s="17">
        <v>0</v>
      </c>
      <c r="E9" s="15">
        <v>500</v>
      </c>
      <c r="F9" s="14">
        <f>$D$48</f>
        <v>10</v>
      </c>
      <c r="G9" s="42">
        <f>D9*E9</f>
        <v>0</v>
      </c>
      <c r="H9" s="18">
        <f>$D9*F9</f>
        <v>0</v>
      </c>
    </row>
    <row r="10" spans="2:17" ht="20.25" x14ac:dyDescent="0.3">
      <c r="B10" s="23" t="s">
        <v>14</v>
      </c>
      <c r="C10" s="3" t="s">
        <v>16</v>
      </c>
      <c r="D10" s="17">
        <v>0</v>
      </c>
      <c r="E10" s="15">
        <v>1000</v>
      </c>
      <c r="F10" s="14">
        <f>$D$48</f>
        <v>10</v>
      </c>
      <c r="G10" s="42">
        <f t="shared" ref="G10" si="0">D10*E10</f>
        <v>0</v>
      </c>
      <c r="H10" s="18">
        <f>$D10*F10</f>
        <v>0</v>
      </c>
      <c r="J10" s="1"/>
    </row>
    <row r="11" spans="2:17" s="1" customFormat="1" ht="20.25" x14ac:dyDescent="0.3">
      <c r="B11" s="23" t="s">
        <v>14</v>
      </c>
      <c r="C11" s="5" t="s">
        <v>17</v>
      </c>
      <c r="D11" s="17">
        <v>0</v>
      </c>
      <c r="E11" s="15">
        <v>50</v>
      </c>
      <c r="F11" s="14">
        <f>$D$49</f>
        <v>2</v>
      </c>
      <c r="G11" s="42">
        <f>D11*E11</f>
        <v>0</v>
      </c>
      <c r="H11" s="18">
        <f>$D11*F11</f>
        <v>0</v>
      </c>
    </row>
    <row r="12" spans="2:17" ht="20.25" x14ac:dyDescent="0.3">
      <c r="B12" s="23" t="s">
        <v>14</v>
      </c>
      <c r="C12" s="5" t="s">
        <v>18</v>
      </c>
      <c r="D12" s="17">
        <v>0</v>
      </c>
      <c r="E12" s="15">
        <v>20</v>
      </c>
      <c r="F12" s="14">
        <f>$D$49</f>
        <v>2</v>
      </c>
      <c r="G12" s="42">
        <f>D12*E12</f>
        <v>0</v>
      </c>
      <c r="H12" s="18">
        <f>$D12*F12</f>
        <v>0</v>
      </c>
    </row>
    <row r="13" spans="2:17" ht="21" thickBot="1" x14ac:dyDescent="0.35">
      <c r="B13" s="23" t="s">
        <v>14</v>
      </c>
      <c r="C13" s="5" t="s">
        <v>19</v>
      </c>
      <c r="D13" s="17">
        <v>0</v>
      </c>
      <c r="E13" s="15">
        <v>649</v>
      </c>
      <c r="F13" s="14">
        <f>$D$48</f>
        <v>10</v>
      </c>
      <c r="G13" s="42">
        <f>D13*E13</f>
        <v>0</v>
      </c>
      <c r="H13" s="18">
        <f>$D13*F13</f>
        <v>0</v>
      </c>
      <c r="I13" s="1"/>
      <c r="J13" s="1"/>
      <c r="O13" s="2"/>
      <c r="P13" s="2"/>
      <c r="Q13" s="2"/>
    </row>
    <row r="14" spans="2:17" ht="19.5" thickBot="1" x14ac:dyDescent="0.35">
      <c r="B14" s="26"/>
      <c r="C14" s="27" t="s">
        <v>20</v>
      </c>
      <c r="D14" s="28"/>
      <c r="E14" s="28"/>
      <c r="F14" s="29"/>
      <c r="G14" s="28"/>
      <c r="H14" s="30"/>
      <c r="J14" s="1"/>
      <c r="O14" s="2"/>
      <c r="P14" s="2"/>
      <c r="Q14" s="2"/>
    </row>
    <row r="15" spans="2:17" ht="20.25" x14ac:dyDescent="0.3">
      <c r="B15" s="23" t="s">
        <v>14</v>
      </c>
      <c r="C15" s="3" t="s">
        <v>21</v>
      </c>
      <c r="D15" s="17">
        <v>0</v>
      </c>
      <c r="E15" s="15">
        <v>199</v>
      </c>
      <c r="F15" s="14">
        <f>$D$50</f>
        <v>1</v>
      </c>
      <c r="G15" s="42">
        <f t="shared" ref="G15:G23" si="1">D15*E15</f>
        <v>0</v>
      </c>
      <c r="H15" s="18">
        <f>IFERROR(IF(D15=0,0,IF(D15&lt;#REF!,#REF!,IF(D15&lt;#REF!,#REF!,IF(D15&lt;#REF!,#REF!,IF(D15&lt;#REF!,#REF!,#REF!))))),0)</f>
        <v>0</v>
      </c>
      <c r="O15" s="2"/>
      <c r="P15" s="2"/>
      <c r="Q15" s="2"/>
    </row>
    <row r="16" spans="2:17" ht="20.25" x14ac:dyDescent="0.3">
      <c r="B16" s="23" t="s">
        <v>14</v>
      </c>
      <c r="C16" s="5" t="s">
        <v>22</v>
      </c>
      <c r="D16" s="17">
        <v>0</v>
      </c>
      <c r="E16" s="16"/>
      <c r="F16" s="14">
        <f>$D$50</f>
        <v>1</v>
      </c>
      <c r="G16" s="42">
        <f t="shared" si="1"/>
        <v>0</v>
      </c>
      <c r="H16" s="18">
        <f t="shared" ref="H16:H23" si="2">$D16*F16</f>
        <v>0</v>
      </c>
      <c r="O16" s="2"/>
      <c r="P16" s="2"/>
      <c r="Q16" s="2"/>
    </row>
    <row r="17" spans="2:17" s="1" customFormat="1" ht="20.25" x14ac:dyDescent="0.3">
      <c r="B17" s="23" t="s">
        <v>14</v>
      </c>
      <c r="C17" s="5" t="s">
        <v>23</v>
      </c>
      <c r="D17" s="17">
        <v>0</v>
      </c>
      <c r="E17" s="16"/>
      <c r="F17" s="14">
        <f>$D$46</f>
        <v>25</v>
      </c>
      <c r="G17" s="42">
        <f t="shared" si="1"/>
        <v>0</v>
      </c>
      <c r="H17" s="18">
        <f t="shared" si="2"/>
        <v>0</v>
      </c>
    </row>
    <row r="18" spans="2:17" customFormat="1" ht="20.25" x14ac:dyDescent="0.3">
      <c r="B18" s="23" t="s">
        <v>14</v>
      </c>
      <c r="C18" s="38" t="s">
        <v>24</v>
      </c>
      <c r="D18" s="17">
        <v>0</v>
      </c>
      <c r="E18" s="37"/>
      <c r="F18" s="39">
        <f>$D$47</f>
        <v>15</v>
      </c>
      <c r="G18" s="43">
        <f>D18*E18</f>
        <v>0</v>
      </c>
      <c r="H18" s="35">
        <f>$D18*F18</f>
        <v>0</v>
      </c>
    </row>
    <row r="19" spans="2:17" customFormat="1" ht="19.5" customHeight="1" x14ac:dyDescent="0.3">
      <c r="B19" s="23" t="s">
        <v>14</v>
      </c>
      <c r="C19" s="38" t="s">
        <v>25</v>
      </c>
      <c r="D19" s="17">
        <v>0</v>
      </c>
      <c r="E19" s="37"/>
      <c r="F19" s="14">
        <f>$D$50</f>
        <v>1</v>
      </c>
      <c r="G19" s="43">
        <f>D19*E19</f>
        <v>0</v>
      </c>
      <c r="H19" s="35">
        <f>$D19*F19</f>
        <v>0</v>
      </c>
    </row>
    <row r="20" spans="2:17" ht="20.25" x14ac:dyDescent="0.3">
      <c r="B20" s="23" t="s">
        <v>14</v>
      </c>
      <c r="C20" s="5" t="s">
        <v>26</v>
      </c>
      <c r="D20" s="17">
        <v>0</v>
      </c>
      <c r="E20" s="16"/>
      <c r="F20" s="39">
        <f>$D$47</f>
        <v>15</v>
      </c>
      <c r="G20" s="42">
        <f t="shared" si="1"/>
        <v>0</v>
      </c>
      <c r="H20" s="18">
        <f t="shared" si="2"/>
        <v>0</v>
      </c>
    </row>
    <row r="21" spans="2:17" ht="20.25" x14ac:dyDescent="0.3">
      <c r="B21" s="23" t="s">
        <v>14</v>
      </c>
      <c r="C21" s="5" t="s">
        <v>27</v>
      </c>
      <c r="D21" s="17">
        <v>0</v>
      </c>
      <c r="E21" s="16"/>
      <c r="F21" s="39">
        <f>$D$47</f>
        <v>15</v>
      </c>
      <c r="G21" s="42">
        <f t="shared" ref="G21" si="3">D21*E21</f>
        <v>0</v>
      </c>
      <c r="H21" s="18">
        <f t="shared" ref="H21" si="4">$D21*F21</f>
        <v>0</v>
      </c>
    </row>
    <row r="22" spans="2:17" ht="20.25" x14ac:dyDescent="0.3">
      <c r="B22" s="23" t="s">
        <v>14</v>
      </c>
      <c r="C22" s="5" t="s">
        <v>28</v>
      </c>
      <c r="D22" s="17">
        <v>0</v>
      </c>
      <c r="E22" s="16"/>
      <c r="F22" s="14">
        <f>$D$49</f>
        <v>2</v>
      </c>
      <c r="G22" s="42">
        <f t="shared" si="1"/>
        <v>0</v>
      </c>
      <c r="H22" s="18">
        <f t="shared" si="2"/>
        <v>0</v>
      </c>
    </row>
    <row r="23" spans="2:17" ht="20.25" x14ac:dyDescent="0.3">
      <c r="B23" s="23" t="s">
        <v>14</v>
      </c>
      <c r="C23" s="5" t="s">
        <v>29</v>
      </c>
      <c r="D23" s="17">
        <v>0</v>
      </c>
      <c r="E23" s="16"/>
      <c r="F23" s="14">
        <f>$D$49</f>
        <v>2</v>
      </c>
      <c r="G23" s="42">
        <f t="shared" si="1"/>
        <v>0</v>
      </c>
      <c r="H23" s="18">
        <f t="shared" si="2"/>
        <v>0</v>
      </c>
    </row>
    <row r="24" spans="2:17" ht="21" thickBot="1" x14ac:dyDescent="0.35">
      <c r="B24" s="23" t="s">
        <v>14</v>
      </c>
      <c r="C24" s="5" t="s">
        <v>30</v>
      </c>
      <c r="D24" s="17">
        <v>0</v>
      </c>
      <c r="E24" s="16"/>
      <c r="F24" s="14">
        <f>$D$49</f>
        <v>2</v>
      </c>
      <c r="G24" s="42">
        <f>D24*E24</f>
        <v>0</v>
      </c>
      <c r="H24" s="18">
        <f>$D24*F24</f>
        <v>0</v>
      </c>
    </row>
    <row r="25" spans="2:17" ht="19.5" thickBot="1" x14ac:dyDescent="0.35">
      <c r="B25" s="26"/>
      <c r="C25" s="27" t="s">
        <v>31</v>
      </c>
      <c r="D25" s="28"/>
      <c r="E25" s="28"/>
      <c r="F25" s="29"/>
      <c r="G25" s="28"/>
      <c r="H25" s="30"/>
      <c r="J25" s="1"/>
      <c r="K25" s="1"/>
      <c r="L25" s="1"/>
      <c r="M25" s="2"/>
      <c r="N25" s="2"/>
      <c r="O25" s="2"/>
      <c r="P25" s="2"/>
      <c r="Q25" s="2"/>
    </row>
    <row r="26" spans="2:17" ht="20.25" x14ac:dyDescent="0.3">
      <c r="B26" s="23" t="s">
        <v>14</v>
      </c>
      <c r="C26" s="5" t="s">
        <v>32</v>
      </c>
      <c r="D26" s="17">
        <v>0</v>
      </c>
      <c r="E26" s="15">
        <v>499</v>
      </c>
      <c r="F26" s="14">
        <v>1</v>
      </c>
      <c r="G26" s="42">
        <f>D26*E26</f>
        <v>0</v>
      </c>
      <c r="H26" s="18">
        <f>$D26*F26</f>
        <v>0</v>
      </c>
      <c r="M26" s="2"/>
      <c r="N26" s="2"/>
      <c r="O26" s="2"/>
      <c r="P26" s="2"/>
      <c r="Q26" s="2"/>
    </row>
    <row r="27" spans="2:17" ht="20.25" x14ac:dyDescent="0.3">
      <c r="B27" s="23" t="s">
        <v>14</v>
      </c>
      <c r="C27" s="5" t="s">
        <v>33</v>
      </c>
      <c r="D27" s="17">
        <v>0</v>
      </c>
      <c r="E27" s="15">
        <v>249</v>
      </c>
      <c r="F27" s="14">
        <f>$D$46</f>
        <v>25</v>
      </c>
      <c r="G27" s="42">
        <f>D27*E27</f>
        <v>0</v>
      </c>
      <c r="H27" s="18">
        <f>$D27*F27</f>
        <v>0</v>
      </c>
      <c r="I27" s="1"/>
      <c r="J27" s="1"/>
    </row>
    <row r="28" spans="2:17" ht="20.25" x14ac:dyDescent="0.3">
      <c r="B28" s="23" t="s">
        <v>14</v>
      </c>
      <c r="C28" s="5" t="s">
        <v>34</v>
      </c>
      <c r="D28" s="17">
        <v>0</v>
      </c>
      <c r="E28" s="15">
        <v>1500</v>
      </c>
      <c r="F28" s="39">
        <f>$D$47</f>
        <v>15</v>
      </c>
      <c r="G28" s="42">
        <f>D28*E28</f>
        <v>0</v>
      </c>
      <c r="H28" s="18">
        <f>$D28*F28</f>
        <v>0</v>
      </c>
      <c r="M28" s="2"/>
      <c r="N28" s="2"/>
      <c r="O28" s="2"/>
      <c r="P28" s="2"/>
      <c r="Q28" s="2"/>
    </row>
    <row r="29" spans="2:17" ht="20.25" x14ac:dyDescent="0.3">
      <c r="B29" s="23" t="s">
        <v>14</v>
      </c>
      <c r="C29" s="5" t="s">
        <v>35</v>
      </c>
      <c r="D29" s="17">
        <v>0</v>
      </c>
      <c r="E29" s="15">
        <v>299</v>
      </c>
      <c r="F29" s="14">
        <f>$D$48</f>
        <v>10</v>
      </c>
      <c r="G29" s="42">
        <f>D29*E29</f>
        <v>0</v>
      </c>
      <c r="H29" s="18">
        <f>$D29*F29</f>
        <v>0</v>
      </c>
      <c r="M29" s="2"/>
      <c r="N29" s="2"/>
      <c r="O29" s="2"/>
      <c r="P29" s="2"/>
      <c r="Q29" s="2"/>
    </row>
    <row r="30" spans="2:17" ht="21" thickBot="1" x14ac:dyDescent="0.35">
      <c r="B30" s="23" t="s">
        <v>14</v>
      </c>
      <c r="C30" s="5" t="s">
        <v>36</v>
      </c>
      <c r="D30" s="17">
        <v>0</v>
      </c>
      <c r="E30" s="15">
        <v>499</v>
      </c>
      <c r="F30" s="14">
        <f>$D$48</f>
        <v>10</v>
      </c>
      <c r="G30" s="42">
        <f>D30*E30</f>
        <v>0</v>
      </c>
      <c r="H30" s="18">
        <f>$D30*F30</f>
        <v>0</v>
      </c>
      <c r="M30" s="2"/>
      <c r="N30" s="2"/>
      <c r="O30" s="2"/>
      <c r="P30" s="2"/>
      <c r="Q30" s="2"/>
    </row>
    <row r="31" spans="2:17" s="1" customFormat="1" ht="19.5" thickBot="1" x14ac:dyDescent="0.35">
      <c r="B31" s="26"/>
      <c r="C31" s="27" t="s">
        <v>37</v>
      </c>
      <c r="D31" s="28"/>
      <c r="E31" s="28"/>
      <c r="F31" s="29"/>
      <c r="G31" s="28"/>
      <c r="H31" s="30"/>
      <c r="M31" s="2"/>
      <c r="N31" s="2"/>
      <c r="O31" s="2"/>
      <c r="P31" s="2"/>
      <c r="Q31" s="2"/>
    </row>
    <row r="32" spans="2:17" s="1" customFormat="1" ht="20.25" x14ac:dyDescent="0.3">
      <c r="B32" s="23" t="s">
        <v>14</v>
      </c>
      <c r="C32" s="4" t="s">
        <v>38</v>
      </c>
      <c r="D32" s="17">
        <v>0</v>
      </c>
      <c r="E32" s="15">
        <v>2000</v>
      </c>
      <c r="F32" s="14">
        <f>$D$46</f>
        <v>25</v>
      </c>
      <c r="G32" s="42">
        <f t="shared" ref="G32:G38" si="5">D32*E32</f>
        <v>0</v>
      </c>
      <c r="H32" s="18">
        <f t="shared" ref="H32:H38" si="6">$D32*F32</f>
        <v>0</v>
      </c>
      <c r="M32" s="2"/>
      <c r="N32" s="2"/>
      <c r="O32" s="2"/>
      <c r="P32" s="2"/>
      <c r="Q32" s="2"/>
    </row>
    <row r="33" spans="2:17" s="1" customFormat="1" ht="20.25" x14ac:dyDescent="0.3">
      <c r="B33" s="23" t="s">
        <v>14</v>
      </c>
      <c r="C33" s="5" t="s">
        <v>39</v>
      </c>
      <c r="D33" s="17">
        <v>0</v>
      </c>
      <c r="E33" s="15"/>
      <c r="F33" s="14">
        <f>$D$50</f>
        <v>1</v>
      </c>
      <c r="G33" s="42">
        <f t="shared" si="5"/>
        <v>0</v>
      </c>
      <c r="H33" s="18">
        <f t="shared" si="6"/>
        <v>0</v>
      </c>
      <c r="M33" s="2"/>
      <c r="N33" s="2"/>
      <c r="O33" s="2"/>
      <c r="P33" s="2"/>
      <c r="Q33" s="2"/>
    </row>
    <row r="34" spans="2:17" ht="20.25" x14ac:dyDescent="0.3">
      <c r="B34" s="23" t="s">
        <v>14</v>
      </c>
      <c r="C34" s="5" t="s">
        <v>40</v>
      </c>
      <c r="D34" s="17">
        <v>0</v>
      </c>
      <c r="E34" s="15">
        <v>300</v>
      </c>
      <c r="F34" s="14">
        <f>$D$49</f>
        <v>2</v>
      </c>
      <c r="G34" s="42">
        <f t="shared" si="5"/>
        <v>0</v>
      </c>
      <c r="H34" s="18">
        <f t="shared" si="6"/>
        <v>0</v>
      </c>
    </row>
    <row r="35" spans="2:17" ht="20.25" x14ac:dyDescent="0.3">
      <c r="B35" s="23" t="s">
        <v>14</v>
      </c>
      <c r="C35" s="5" t="s">
        <v>41</v>
      </c>
      <c r="D35" s="17">
        <v>0</v>
      </c>
      <c r="E35" s="15"/>
      <c r="F35" s="14">
        <f>$D$49</f>
        <v>2</v>
      </c>
      <c r="G35" s="42">
        <f t="shared" si="5"/>
        <v>0</v>
      </c>
      <c r="H35" s="18">
        <f t="shared" si="6"/>
        <v>0</v>
      </c>
    </row>
    <row r="36" spans="2:17" ht="20.25" x14ac:dyDescent="0.3">
      <c r="B36" s="23" t="s">
        <v>14</v>
      </c>
      <c r="C36" s="4" t="s">
        <v>42</v>
      </c>
      <c r="D36" s="17">
        <v>0</v>
      </c>
      <c r="E36" s="15"/>
      <c r="F36" s="14">
        <f>$D$49</f>
        <v>2</v>
      </c>
      <c r="G36" s="42">
        <f t="shared" si="5"/>
        <v>0</v>
      </c>
      <c r="H36" s="18">
        <f t="shared" si="6"/>
        <v>0</v>
      </c>
    </row>
    <row r="37" spans="2:17" ht="20.25" x14ac:dyDescent="0.3">
      <c r="B37" s="23" t="s">
        <v>14</v>
      </c>
      <c r="C37" s="5" t="s">
        <v>43</v>
      </c>
      <c r="D37" s="17">
        <v>0</v>
      </c>
      <c r="E37" s="15"/>
      <c r="F37" s="14">
        <f>$D$49</f>
        <v>2</v>
      </c>
      <c r="G37" s="42">
        <f t="shared" si="5"/>
        <v>0</v>
      </c>
      <c r="H37" s="18">
        <f>$D37*F37</f>
        <v>0</v>
      </c>
    </row>
    <row r="38" spans="2:17" ht="21" thickBot="1" x14ac:dyDescent="0.35">
      <c r="B38" s="24" t="s">
        <v>14</v>
      </c>
      <c r="C38" s="25" t="s">
        <v>44</v>
      </c>
      <c r="D38" s="19">
        <v>0</v>
      </c>
      <c r="E38" s="20"/>
      <c r="F38" s="21">
        <f>$D$49</f>
        <v>2</v>
      </c>
      <c r="G38" s="44">
        <f t="shared" si="5"/>
        <v>0</v>
      </c>
      <c r="H38" s="22">
        <f t="shared" si="6"/>
        <v>0</v>
      </c>
    </row>
    <row r="39" spans="2:17" s="13" customFormat="1" ht="23.25" x14ac:dyDescent="0.35">
      <c r="B39" s="12"/>
      <c r="E39" s="8"/>
      <c r="F39" s="40" t="s">
        <v>45</v>
      </c>
      <c r="G39" s="80">
        <f>SUM(G10:G38)</f>
        <v>0</v>
      </c>
      <c r="H39" s="82">
        <f>SUM(H10:H38)</f>
        <v>0</v>
      </c>
    </row>
    <row r="40" spans="2:17" s="13" customFormat="1" ht="23.25" x14ac:dyDescent="0.35">
      <c r="B40" s="12"/>
      <c r="E40" s="8"/>
      <c r="F40" s="40" t="s">
        <v>46</v>
      </c>
      <c r="G40" s="81">
        <v>5000</v>
      </c>
      <c r="H40" s="8"/>
    </row>
    <row r="41" spans="2:17" s="13" customFormat="1" ht="23.25" x14ac:dyDescent="0.35">
      <c r="B41" s="12"/>
      <c r="E41" s="8"/>
      <c r="F41" s="40" t="s">
        <v>47</v>
      </c>
      <c r="G41" s="41">
        <f>G39/G40</f>
        <v>0</v>
      </c>
      <c r="H41" s="8"/>
    </row>
    <row r="44" spans="2:17" ht="15.75" thickBot="1" x14ac:dyDescent="0.3"/>
    <row r="45" spans="2:17" ht="21.75" thickBot="1" x14ac:dyDescent="0.4">
      <c r="C45" s="61" t="s">
        <v>48</v>
      </c>
      <c r="D45" s="63" t="s">
        <v>49</v>
      </c>
      <c r="E45" s="11"/>
      <c r="F45" s="11"/>
    </row>
    <row r="46" spans="2:17" x14ac:dyDescent="0.25">
      <c r="C46" s="50" t="s">
        <v>50</v>
      </c>
      <c r="D46" s="51">
        <v>25</v>
      </c>
      <c r="E46" s="11"/>
      <c r="F46" s="11"/>
    </row>
    <row r="47" spans="2:17" x14ac:dyDescent="0.25">
      <c r="C47" s="45" t="s">
        <v>51</v>
      </c>
      <c r="D47" s="46">
        <v>15</v>
      </c>
      <c r="E47" s="11"/>
      <c r="F47" s="11"/>
    </row>
    <row r="48" spans="2:17" x14ac:dyDescent="0.25">
      <c r="C48" s="52" t="s">
        <v>52</v>
      </c>
      <c r="D48" s="53">
        <v>10</v>
      </c>
      <c r="E48" s="11"/>
      <c r="F48" s="11"/>
    </row>
    <row r="49" spans="3:6" x14ac:dyDescent="0.25">
      <c r="C49" s="47" t="s">
        <v>53</v>
      </c>
      <c r="D49" s="48">
        <v>2</v>
      </c>
      <c r="E49" s="11"/>
      <c r="F49" s="11"/>
    </row>
    <row r="50" spans="3:6" ht="15.75" thickBot="1" x14ac:dyDescent="0.3">
      <c r="C50" s="54" t="s">
        <v>54</v>
      </c>
      <c r="D50" s="55">
        <v>1</v>
      </c>
      <c r="E50" s="11"/>
      <c r="F50" s="11"/>
    </row>
    <row r="51" spans="3:6" ht="21.75" thickBot="1" x14ac:dyDescent="0.4">
      <c r="C51" s="61" t="s">
        <v>55</v>
      </c>
      <c r="D51" s="62" t="s">
        <v>56</v>
      </c>
      <c r="E51" s="11"/>
      <c r="F51" s="11"/>
    </row>
    <row r="52" spans="3:6" x14ac:dyDescent="0.25">
      <c r="C52" s="56" t="s">
        <v>57</v>
      </c>
      <c r="D52" s="57">
        <v>1000</v>
      </c>
      <c r="E52" s="1"/>
      <c r="F52" s="1"/>
    </row>
    <row r="53" spans="3:6" x14ac:dyDescent="0.25">
      <c r="C53" s="47" t="s">
        <v>58</v>
      </c>
      <c r="D53" s="49">
        <v>2000</v>
      </c>
      <c r="E53" s="1"/>
      <c r="F53" s="1"/>
    </row>
    <row r="54" spans="3:6" x14ac:dyDescent="0.25">
      <c r="C54" s="54" t="s">
        <v>59</v>
      </c>
      <c r="D54" s="58">
        <v>3000</v>
      </c>
      <c r="F54" s="8"/>
    </row>
    <row r="55" spans="3:6" x14ac:dyDescent="0.25">
      <c r="C55" s="47" t="s">
        <v>60</v>
      </c>
      <c r="D55" s="49">
        <v>4000</v>
      </c>
    </row>
    <row r="56" spans="3:6" ht="15.75" thickBot="1" x14ac:dyDescent="0.3">
      <c r="C56" s="59" t="s">
        <v>61</v>
      </c>
      <c r="D56" s="60">
        <v>5000</v>
      </c>
    </row>
  </sheetData>
  <mergeCells count="4">
    <mergeCell ref="G3:H3"/>
    <mergeCell ref="B6:H6"/>
    <mergeCell ref="B5:H5"/>
    <mergeCell ref="G4:H4"/>
  </mergeCells>
  <conditionalFormatting sqref="G41">
    <cfRule type="iconSet" priority="55">
      <iconSet>
        <cfvo type="percent" val="0"/>
        <cfvo type="num" val="0.75" gte="0"/>
        <cfvo type="num" val="1"/>
      </iconSet>
    </cfRule>
  </conditionalFormatting>
  <conditionalFormatting sqref="E41">
    <cfRule type="iconSet" priority="54">
      <iconSet>
        <cfvo type="percent" val="0"/>
        <cfvo type="num" val="0.75" gte="0"/>
        <cfvo type="num" val="1"/>
      </iconSet>
    </cfRule>
  </conditionalFormatting>
  <dataValidations count="2">
    <dataValidation type="date" operator="greaterThan" allowBlank="1" showInputMessage="1" showErrorMessage="1" promptTitle="Start Date" prompt="Enter membership start date." sqref="G2" xr:uid="{00000000-0002-0000-0000-000000000000}">
      <formula1>32874</formula1>
    </dataValidation>
    <dataValidation type="date" operator="greaterThan" allowBlank="1" showInputMessage="1" showErrorMessage="1" promptTitle="Renewal Date" prompt="Enter membership Renewal date." sqref="H2" xr:uid="{00000000-0002-0000-0000-000001000000}">
      <formula1>32874</formula1>
    </dataValidation>
  </dataValidations>
  <pageMargins left="0.25" right="0.25" top="0.75" bottom="0.75" header="0.3" footer="0.3"/>
  <pageSetup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6DE65B2463E479CABBE3CCEEF6A20" ma:contentTypeVersion="13" ma:contentTypeDescription="Create a new document." ma:contentTypeScope="" ma:versionID="570684500550f8e672e021c99d61ffab">
  <xsd:schema xmlns:xsd="http://www.w3.org/2001/XMLSchema" xmlns:xs="http://www.w3.org/2001/XMLSchema" xmlns:p="http://schemas.microsoft.com/office/2006/metadata/properties" xmlns:ns2="c5d469cd-92fd-4426-a22f-080118cb9b60" xmlns:ns3="aae205fd-27c3-4f89-966a-cce33f146870" targetNamespace="http://schemas.microsoft.com/office/2006/metadata/properties" ma:root="true" ma:fieldsID="821086efeb0d76deb434b053bff60afa" ns2:_="" ns3:_="">
    <xsd:import namespace="c5d469cd-92fd-4426-a22f-080118cb9b60"/>
    <xsd:import namespace="aae205fd-27c3-4f89-966a-cce33f146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469cd-92fd-4426-a22f-080118cb9b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205fd-27c3-4f89-966a-cce33f1468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DD6D90-98B7-493F-93D2-ADFC33740451}"/>
</file>

<file path=customXml/itemProps2.xml><?xml version="1.0" encoding="utf-8"?>
<ds:datastoreItem xmlns:ds="http://schemas.openxmlformats.org/officeDocument/2006/customXml" ds:itemID="{4AE91CA1-A812-4D32-BF4F-831310C858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803302-305A-45F7-8020-4681F8EB6B4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39a6c2c9-e460-4d13-98ee-afa0f0a42e08"/>
    <ds:schemaRef ds:uri="http://schemas.openxmlformats.org/package/2006/metadata/core-properties"/>
    <ds:schemaRef ds:uri="35c9b198-00de-4874-8889-1aef09e16849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Scorecard</vt:lpstr>
      <vt:lpstr>Scorecard!Print_Area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 Weldon</dc:creator>
  <cp:keywords/>
  <dc:description/>
  <cp:lastModifiedBy>Laura Elphee</cp:lastModifiedBy>
  <cp:revision/>
  <dcterms:created xsi:type="dcterms:W3CDTF">2010-02-15T17:46:27Z</dcterms:created>
  <dcterms:modified xsi:type="dcterms:W3CDTF">2021-07-06T14:34:26Z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0x010100F966DE65B2463E479CABBE3CCEEF6A20</vt:lpwstr>
  </property>
</Properties>
</file>